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on\Desktop\"/>
    </mc:Choice>
  </mc:AlternateContent>
  <bookViews>
    <workbookView xWindow="0" yWindow="0" windowWidth="28800" windowHeight="12330"/>
  </bookViews>
  <sheets>
    <sheet name="Budget" sheetId="1" r:id="rId1"/>
    <sheet name="Staff % SS Calc" sheetId="2" r:id="rId2"/>
  </sheets>
  <definedNames>
    <definedName name="_xlnm.Print_Area" localSheetId="1">'Staff % SS Calc'!#REF!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40" i="1" l="1"/>
  <c r="D90" i="1"/>
  <c r="D86" i="1"/>
  <c r="D73" i="1"/>
  <c r="D60" i="1"/>
  <c r="D54" i="1" l="1"/>
  <c r="C90" i="1" l="1"/>
  <c r="C86" i="1"/>
  <c r="C73" i="1"/>
  <c r="C60" i="1"/>
  <c r="C54" i="1"/>
  <c r="C40" i="1"/>
  <c r="C91" i="1" l="1"/>
  <c r="H10" i="2"/>
  <c r="E2" i="2"/>
  <c r="G2" i="2" s="1"/>
  <c r="H2" i="2" s="1"/>
  <c r="D6" i="2"/>
  <c r="G5" i="2"/>
  <c r="H5" i="2" s="1"/>
  <c r="G4" i="2"/>
  <c r="H4" i="2" s="1"/>
  <c r="G3" i="2"/>
  <c r="H3" i="2" s="1"/>
  <c r="G6" i="2" l="1"/>
  <c r="H6" i="2" l="1"/>
</calcChain>
</file>

<file path=xl/sharedStrings.xml><?xml version="1.0" encoding="utf-8"?>
<sst xmlns="http://schemas.openxmlformats.org/spreadsheetml/2006/main" count="107" uniqueCount="102">
  <si>
    <t>Income</t>
  </si>
  <si>
    <t>Investments</t>
  </si>
  <si>
    <t>Library Charges</t>
  </si>
  <si>
    <t>LLSA</t>
  </si>
  <si>
    <t>Mail Solicitation</t>
  </si>
  <si>
    <t>Memorials</t>
  </si>
  <si>
    <t>SEFA</t>
  </si>
  <si>
    <t>Summer Reading</t>
  </si>
  <si>
    <t>Tax Levy</t>
  </si>
  <si>
    <t>2020 Budget</t>
  </si>
  <si>
    <t>Town of Perrysburg</t>
  </si>
  <si>
    <t>Town of Persia</t>
  </si>
  <si>
    <t>Village of Gowanda</t>
  </si>
  <si>
    <t>Expenses</t>
  </si>
  <si>
    <t>Auto Calls</t>
  </si>
  <si>
    <t>Disability Insurance</t>
  </si>
  <si>
    <t>eBooks</t>
  </si>
  <si>
    <t>Electric</t>
  </si>
  <si>
    <t>Fundraising</t>
  </si>
  <si>
    <t>Gas</t>
  </si>
  <si>
    <t>Grounds</t>
  </si>
  <si>
    <t>Maintenance/Repairs</t>
  </si>
  <si>
    <t>Other Materials</t>
  </si>
  <si>
    <t>Payroll Taxes</t>
  </si>
  <si>
    <t>Postage</t>
  </si>
  <si>
    <t>Promotions</t>
  </si>
  <si>
    <t>Property Insurance</t>
  </si>
  <si>
    <t>Safety Deposit Box</t>
  </si>
  <si>
    <t>Security Monitoring</t>
  </si>
  <si>
    <t>Software</t>
  </si>
  <si>
    <t>Telecommunications</t>
  </si>
  <si>
    <t>Trash</t>
  </si>
  <si>
    <t>Unemployment</t>
  </si>
  <si>
    <t>Wages</t>
  </si>
  <si>
    <t>Water</t>
  </si>
  <si>
    <t>Workers Comp</t>
  </si>
  <si>
    <t xml:space="preserve"> </t>
  </si>
  <si>
    <t>Personnel</t>
  </si>
  <si>
    <t>Social Security</t>
  </si>
  <si>
    <t>Total Personnel</t>
  </si>
  <si>
    <t>Library Materials</t>
  </si>
  <si>
    <t>Building Operations &amp; Maintenance</t>
  </si>
  <si>
    <t>Total Library Materials</t>
  </si>
  <si>
    <t>Library Operations</t>
  </si>
  <si>
    <t>Total Building Operations &amp; Maintenance</t>
  </si>
  <si>
    <t>Total Library Operations</t>
  </si>
  <si>
    <t>Programming</t>
  </si>
  <si>
    <t>Total Programming</t>
  </si>
  <si>
    <t>Books</t>
  </si>
  <si>
    <t>Serials</t>
  </si>
  <si>
    <t>Internet</t>
  </si>
  <si>
    <t>Building Repairs</t>
  </si>
  <si>
    <t>Umbrella Insurance</t>
  </si>
  <si>
    <t>Custodial Supplies</t>
  </si>
  <si>
    <t>Library &amp; Office Supplies</t>
  </si>
  <si>
    <t>Accountant</t>
  </si>
  <si>
    <t>Other</t>
  </si>
  <si>
    <t xml:space="preserve">Employee </t>
  </si>
  <si>
    <t>Position (Salaried Blue)</t>
  </si>
  <si>
    <t>PAY RATE 2020</t>
  </si>
  <si>
    <t>Hourly equiv.</t>
  </si>
  <si>
    <t>hrs/wk</t>
  </si>
  <si>
    <t>Yearly</t>
  </si>
  <si>
    <t>Director</t>
  </si>
  <si>
    <t>Page</t>
  </si>
  <si>
    <t>Hayley Wilkins</t>
  </si>
  <si>
    <t>Jacob</t>
  </si>
  <si>
    <t>Clerk</t>
  </si>
  <si>
    <t>Ross</t>
  </si>
  <si>
    <t>Debora</t>
  </si>
  <si>
    <t>Donations</t>
  </si>
  <si>
    <t>Individuals</t>
  </si>
  <si>
    <t>Local Clubs and Organizations</t>
  </si>
  <si>
    <t>Local Businesses</t>
  </si>
  <si>
    <t>Donations- Other</t>
  </si>
  <si>
    <t>Gifts and Endowments</t>
  </si>
  <si>
    <t>Community Event</t>
  </si>
  <si>
    <t>Fundraising Other</t>
  </si>
  <si>
    <t>Fines</t>
  </si>
  <si>
    <t>Copies</t>
  </si>
  <si>
    <t>Used Book Sales</t>
  </si>
  <si>
    <t>Interest Income</t>
  </si>
  <si>
    <t xml:space="preserve">Interest  </t>
  </si>
  <si>
    <t>Other (Bequeaths?)</t>
  </si>
  <si>
    <t xml:space="preserve">Fundraising  </t>
  </si>
  <si>
    <t xml:space="preserve">Local Public Funding </t>
  </si>
  <si>
    <t>Library Operations: Other</t>
  </si>
  <si>
    <t>2021 Proposed</t>
  </si>
  <si>
    <t>Total Income</t>
  </si>
  <si>
    <t>Total Expenditures</t>
  </si>
  <si>
    <t xml:space="preserve">Other Cash Grants (CCLS Materials Plan) </t>
  </si>
  <si>
    <t>(Cost for Mail Solicitation)</t>
  </si>
  <si>
    <t xml:space="preserve">(A more realistic goal for </t>
  </si>
  <si>
    <t>fundraising during a pandemic)</t>
  </si>
  <si>
    <t>ropes for gettinng memorials)</t>
  </si>
  <si>
    <t xml:space="preserve">(Adding a goal of gaining business </t>
  </si>
  <si>
    <t xml:space="preserve">donations to suppliment a reduced </t>
  </si>
  <si>
    <t>regular fundraising goal)</t>
  </si>
  <si>
    <t>(Reducing as I am still learning the</t>
  </si>
  <si>
    <t xml:space="preserve">Overall Budged $200 Less </t>
  </si>
  <si>
    <t xml:space="preserve">(Reduced DVD amount as we have </t>
  </si>
  <si>
    <t>about 5x the amount as other libraries)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</si>
</sst>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0" fillId="0" borderId="0" xfId="1" applyFont="1"/>
    <xf numFmtId="44" fontId="0" fillId="0" borderId="1" xfId="1" applyFont="1" applyBorder="1"/>
    <xf numFmtId="0" fontId="0" fillId="0" borderId="1" xfId="0" applyBorder="1"/>
    <xf numFmtId="44" fontId="0" fillId="2" borderId="1" xfId="1" applyFont="1" applyFill="1" applyBorder="1"/>
    <xf numFmtId="44" fontId="2" fillId="0" borderId="1" xfId="1" applyFont="1" applyBorder="1"/>
    <xf numFmtId="44" fontId="2" fillId="0" borderId="1" xfId="1" applyFont="1" applyBorder="1" applyAlignment="1">
      <alignment horizontal="center"/>
    </xf>
    <xf numFmtId="44" fontId="0" fillId="0" borderId="1" xfId="1" applyFont="1" applyFill="1" applyBorder="1"/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0" borderId="2" xfId="0" applyFont="1" applyBorder="1"/>
    <xf numFmtId="49" fontId="4" fillId="0" borderId="0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44" fontId="8" fillId="0" borderId="0" xfId="1" applyFont="1" applyBorder="1" applyAlignment="1">
      <alignment vertical="center" shrinkToFit="1"/>
    </xf>
    <xf numFmtId="164" fontId="8" fillId="0" borderId="0" xfId="0" applyNumberFormat="1" applyFont="1" applyBorder="1" applyAlignment="1">
      <alignment vertical="center" shrinkToFit="1"/>
    </xf>
    <xf numFmtId="44" fontId="9" fillId="0" borderId="0" xfId="0" applyNumberFormat="1" applyFont="1" applyFill="1" applyAlignment="1">
      <alignment shrinkToFit="1"/>
    </xf>
    <xf numFmtId="164" fontId="8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Border="1"/>
    <xf numFmtId="0" fontId="5" fillId="0" borderId="0" xfId="0" applyFont="1" applyBorder="1" applyAlignment="1">
      <alignment vertical="center" shrinkToFit="1"/>
    </xf>
    <xf numFmtId="0" fontId="6" fillId="0" borderId="0" xfId="0" applyFont="1" applyBorder="1"/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44" fontId="8" fillId="0" borderId="3" xfId="1" applyFont="1" applyBorder="1" applyAlignment="1">
      <alignment vertical="center" shrinkToFit="1"/>
    </xf>
    <xf numFmtId="164" fontId="8" fillId="0" borderId="3" xfId="0" applyNumberFormat="1" applyFont="1" applyFill="1" applyBorder="1" applyAlignment="1">
      <alignment vertical="center" shrinkToFit="1"/>
    </xf>
    <xf numFmtId="44" fontId="5" fillId="0" borderId="0" xfId="0" applyNumberFormat="1" applyFont="1" applyBorder="1" applyAlignment="1">
      <alignment vertical="center"/>
    </xf>
    <xf numFmtId="44" fontId="10" fillId="0" borderId="0" xfId="0" applyNumberFormat="1" applyFont="1" applyFill="1"/>
    <xf numFmtId="0" fontId="4" fillId="0" borderId="0" xfId="0" applyNumberFormat="1" applyFont="1"/>
    <xf numFmtId="0" fontId="6" fillId="0" borderId="0" xfId="0" applyNumberFormat="1" applyFont="1"/>
    <xf numFmtId="44" fontId="6" fillId="0" borderId="0" xfId="1" applyFont="1"/>
    <xf numFmtId="0" fontId="0" fillId="0" borderId="1" xfId="0" applyFill="1" applyBorder="1"/>
    <xf numFmtId="0" fontId="0" fillId="0" borderId="2" xfId="0" applyFill="1" applyBorder="1"/>
    <xf numFmtId="0" fontId="0" fillId="3" borderId="1" xfId="0" applyFill="1" applyBorder="1"/>
    <xf numFmtId="0" fontId="0" fillId="3" borderId="2" xfId="0" applyFill="1" applyBorder="1"/>
    <xf numFmtId="44" fontId="0" fillId="3" borderId="1" xfId="1" applyFont="1" applyFill="1" applyBorder="1"/>
    <xf numFmtId="0" fontId="2" fillId="3" borderId="2" xfId="0" applyFont="1" applyFill="1" applyBorder="1" applyAlignment="1">
      <alignment horizontal="right"/>
    </xf>
    <xf numFmtId="44" fontId="2" fillId="3" borderId="1" xfId="1" applyFont="1" applyFill="1" applyBorder="1"/>
    <xf numFmtId="0" fontId="2" fillId="3" borderId="2" xfId="0" applyFont="1" applyFill="1" applyBorder="1"/>
    <xf numFmtId="0" fontId="11" fillId="2" borderId="2" xfId="0" applyFont="1" applyFill="1" applyBorder="1" applyAlignment="1">
      <alignment horizontal="right"/>
    </xf>
    <xf numFmtId="44" fontId="11" fillId="2" borderId="1" xfId="1" applyFont="1" applyFill="1" applyBorder="1"/>
    <xf numFmtId="0" fontId="12" fillId="0" borderId="1" xfId="0" applyFont="1" applyBorder="1"/>
    <xf numFmtId="0" fontId="3" fillId="2" borderId="2" xfId="0" applyFont="1" applyFill="1" applyBorder="1"/>
    <xf numFmtId="44" fontId="3" fillId="2" borderId="1" xfId="1" applyFont="1" applyFill="1" applyBorder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25" workbookViewId="0">
      <selection activeCell="E64" sqref="E64"/>
    </sheetView>
  </sheetViews>
  <sheetFormatPr defaultRowHeight="15" x14ac:dyDescent="0.25"/>
  <cols>
    <col min="2" max="2" width="43.7109375" customWidth="1"/>
    <col min="3" max="4" width="17.7109375" style="1" bestFit="1" customWidth="1"/>
  </cols>
  <sheetData>
    <row r="1" spans="1:8" x14ac:dyDescent="0.25">
      <c r="A1" s="3"/>
      <c r="C1" s="6" t="s">
        <v>9</v>
      </c>
      <c r="D1" s="6" t="s">
        <v>87</v>
      </c>
    </row>
    <row r="2" spans="1:8" ht="21" x14ac:dyDescent="0.35">
      <c r="A2" s="3"/>
      <c r="B2" s="9" t="s">
        <v>36</v>
      </c>
      <c r="C2" s="6" t="s">
        <v>0</v>
      </c>
      <c r="D2" s="6" t="s">
        <v>0</v>
      </c>
    </row>
    <row r="3" spans="1:8" x14ac:dyDescent="0.25">
      <c r="A3" s="3"/>
      <c r="B3" s="11" t="s">
        <v>85</v>
      </c>
      <c r="C3" s="6"/>
      <c r="D3" s="6"/>
    </row>
    <row r="4" spans="1:8" x14ac:dyDescent="0.25">
      <c r="A4" s="3">
        <v>11.01</v>
      </c>
      <c r="B4" s="10" t="s">
        <v>12</v>
      </c>
      <c r="C4" s="2">
        <v>5500</v>
      </c>
      <c r="D4" s="2">
        <v>5500</v>
      </c>
    </row>
    <row r="5" spans="1:8" x14ac:dyDescent="0.25">
      <c r="A5" s="3">
        <v>11.01</v>
      </c>
      <c r="B5" s="10" t="s">
        <v>10</v>
      </c>
      <c r="C5" s="2">
        <v>500</v>
      </c>
      <c r="D5" s="2">
        <v>500</v>
      </c>
    </row>
    <row r="6" spans="1:8" x14ac:dyDescent="0.25">
      <c r="A6" s="3">
        <v>11.01</v>
      </c>
      <c r="B6" s="10" t="s">
        <v>11</v>
      </c>
      <c r="C6" s="2">
        <v>1000</v>
      </c>
      <c r="D6" s="2">
        <v>1000</v>
      </c>
    </row>
    <row r="7" spans="1:8" x14ac:dyDescent="0.25">
      <c r="A7" s="3">
        <v>11.01</v>
      </c>
      <c r="B7" s="10" t="s">
        <v>8</v>
      </c>
      <c r="C7" s="2">
        <v>50000</v>
      </c>
      <c r="D7" s="2">
        <v>50000</v>
      </c>
    </row>
    <row r="8" spans="1:8" x14ac:dyDescent="0.25">
      <c r="A8" s="3"/>
      <c r="B8" s="10"/>
      <c r="C8" s="2"/>
      <c r="D8" s="2"/>
    </row>
    <row r="9" spans="1:8" x14ac:dyDescent="0.25">
      <c r="A9" s="3">
        <v>11.03</v>
      </c>
      <c r="B9" s="10" t="s">
        <v>3</v>
      </c>
      <c r="C9" s="7">
        <v>1749</v>
      </c>
      <c r="D9" s="7">
        <v>1200</v>
      </c>
    </row>
    <row r="10" spans="1:8" x14ac:dyDescent="0.25">
      <c r="A10" s="3">
        <v>11.07</v>
      </c>
      <c r="B10" s="10" t="s">
        <v>90</v>
      </c>
      <c r="C10" s="7">
        <v>2400</v>
      </c>
      <c r="D10" s="7">
        <v>2770</v>
      </c>
    </row>
    <row r="11" spans="1:8" x14ac:dyDescent="0.25">
      <c r="A11" s="3"/>
      <c r="B11" s="10"/>
      <c r="C11" s="7"/>
      <c r="D11" s="7"/>
    </row>
    <row r="12" spans="1:8" x14ac:dyDescent="0.25">
      <c r="A12" s="3"/>
      <c r="B12" s="11" t="s">
        <v>70</v>
      </c>
      <c r="C12" s="7"/>
      <c r="D12" s="7"/>
    </row>
    <row r="13" spans="1:8" x14ac:dyDescent="0.25">
      <c r="A13" s="3">
        <v>11.1411</v>
      </c>
      <c r="B13" s="10" t="s">
        <v>71</v>
      </c>
      <c r="C13" s="2">
        <v>1000</v>
      </c>
      <c r="D13" s="2">
        <v>1000</v>
      </c>
    </row>
    <row r="14" spans="1:8" x14ac:dyDescent="0.25">
      <c r="A14" s="3">
        <v>11.1412</v>
      </c>
      <c r="B14" s="10" t="s">
        <v>72</v>
      </c>
      <c r="C14" s="2"/>
      <c r="D14" s="2">
        <v>1000</v>
      </c>
    </row>
    <row r="15" spans="1:8" x14ac:dyDescent="0.25">
      <c r="A15" s="3">
        <v>11.141299999999999</v>
      </c>
      <c r="B15" s="10" t="s">
        <v>73</v>
      </c>
      <c r="C15" s="2"/>
      <c r="D15" s="4">
        <v>1000</v>
      </c>
      <c r="E15" s="49" t="s">
        <v>95</v>
      </c>
      <c r="F15" s="49"/>
      <c r="G15" s="49"/>
      <c r="H15" s="49"/>
    </row>
    <row r="16" spans="1:8" x14ac:dyDescent="0.25">
      <c r="A16" s="3">
        <v>11.141400000000001</v>
      </c>
      <c r="B16" s="10" t="s">
        <v>6</v>
      </c>
      <c r="C16" s="2">
        <v>1000</v>
      </c>
      <c r="D16" s="2">
        <v>1000</v>
      </c>
      <c r="E16" s="49" t="s">
        <v>96</v>
      </c>
      <c r="F16" s="49"/>
      <c r="G16" s="49"/>
      <c r="H16" s="49"/>
    </row>
    <row r="17" spans="1:8" x14ac:dyDescent="0.25">
      <c r="A17" s="3">
        <v>11.141</v>
      </c>
      <c r="B17" s="10" t="s">
        <v>74</v>
      </c>
      <c r="C17" s="2"/>
      <c r="D17" s="2"/>
      <c r="E17" s="49" t="s">
        <v>97</v>
      </c>
      <c r="F17" s="49"/>
      <c r="G17" s="49"/>
      <c r="H17" s="49"/>
    </row>
    <row r="18" spans="1:8" x14ac:dyDescent="0.25">
      <c r="A18" s="3"/>
      <c r="B18" s="10"/>
      <c r="C18" s="2"/>
      <c r="D18" s="2"/>
    </row>
    <row r="19" spans="1:8" x14ac:dyDescent="0.25">
      <c r="A19" s="3">
        <v>11.14</v>
      </c>
      <c r="B19" s="11" t="s">
        <v>75</v>
      </c>
      <c r="C19" s="2"/>
      <c r="D19" s="2"/>
    </row>
    <row r="20" spans="1:8" x14ac:dyDescent="0.25">
      <c r="A20" s="3">
        <v>11.141999999999999</v>
      </c>
      <c r="B20" s="10" t="s">
        <v>5</v>
      </c>
      <c r="C20" s="2">
        <v>1000</v>
      </c>
      <c r="D20" s="4">
        <v>800</v>
      </c>
      <c r="E20" s="49" t="s">
        <v>98</v>
      </c>
      <c r="F20" s="49"/>
      <c r="G20" s="49"/>
      <c r="H20" s="49"/>
    </row>
    <row r="21" spans="1:8" x14ac:dyDescent="0.25">
      <c r="A21" s="3">
        <v>11.143000000000001</v>
      </c>
      <c r="B21" s="10" t="s">
        <v>83</v>
      </c>
      <c r="C21" s="2"/>
      <c r="D21" s="2"/>
      <c r="E21" s="49" t="s">
        <v>94</v>
      </c>
      <c r="F21" s="49"/>
      <c r="G21" s="49"/>
      <c r="H21" s="49"/>
    </row>
    <row r="22" spans="1:8" x14ac:dyDescent="0.25">
      <c r="A22" s="8"/>
      <c r="B22" s="10"/>
      <c r="C22" s="2"/>
      <c r="D22" s="2"/>
    </row>
    <row r="23" spans="1:8" x14ac:dyDescent="0.25">
      <c r="A23" s="3">
        <v>11.15</v>
      </c>
      <c r="B23" s="11" t="s">
        <v>84</v>
      </c>
      <c r="C23" s="2">
        <v>2500</v>
      </c>
      <c r="D23" s="7"/>
    </row>
    <row r="24" spans="1:8" x14ac:dyDescent="0.25">
      <c r="A24" s="3">
        <v>11.151</v>
      </c>
      <c r="B24" s="10" t="s">
        <v>4</v>
      </c>
      <c r="C24" s="2">
        <v>3400</v>
      </c>
      <c r="D24" s="2">
        <v>3500</v>
      </c>
    </row>
    <row r="25" spans="1:8" x14ac:dyDescent="0.25">
      <c r="A25" s="3">
        <v>11.151999999999999</v>
      </c>
      <c r="B25" s="10" t="s">
        <v>7</v>
      </c>
      <c r="C25" s="2">
        <v>800</v>
      </c>
      <c r="D25" s="2">
        <v>300</v>
      </c>
    </row>
    <row r="26" spans="1:8" x14ac:dyDescent="0.25">
      <c r="A26" s="3">
        <v>11.153</v>
      </c>
      <c r="B26" s="3" t="s">
        <v>76</v>
      </c>
      <c r="C26" s="2"/>
      <c r="D26" s="2"/>
    </row>
    <row r="27" spans="1:8" x14ac:dyDescent="0.25">
      <c r="A27" s="3">
        <v>11.154999999999999</v>
      </c>
      <c r="B27" s="10" t="s">
        <v>56</v>
      </c>
      <c r="C27" s="2"/>
      <c r="D27" s="4">
        <v>1500</v>
      </c>
      <c r="E27" s="49" t="s">
        <v>92</v>
      </c>
      <c r="F27" s="49"/>
      <c r="G27" s="49"/>
    </row>
    <row r="28" spans="1:8" x14ac:dyDescent="0.25">
      <c r="A28" s="3">
        <v>11.15</v>
      </c>
      <c r="B28" s="10" t="s">
        <v>77</v>
      </c>
      <c r="C28" s="2"/>
      <c r="D28" s="2"/>
      <c r="E28" s="49" t="s">
        <v>93</v>
      </c>
      <c r="F28" s="49"/>
      <c r="G28" s="49"/>
    </row>
    <row r="29" spans="1:8" x14ac:dyDescent="0.25">
      <c r="A29" s="3"/>
      <c r="B29" s="10"/>
      <c r="C29" s="2"/>
      <c r="D29" s="2"/>
    </row>
    <row r="30" spans="1:8" x14ac:dyDescent="0.25">
      <c r="A30" s="3">
        <v>11.17</v>
      </c>
      <c r="B30" s="11" t="s">
        <v>2</v>
      </c>
      <c r="C30" s="2">
        <v>2500</v>
      </c>
      <c r="D30" s="2"/>
    </row>
    <row r="31" spans="1:8" x14ac:dyDescent="0.25">
      <c r="A31" s="3">
        <v>11.170999999999999</v>
      </c>
      <c r="B31" s="10" t="s">
        <v>78</v>
      </c>
      <c r="C31" s="2"/>
      <c r="D31" s="2">
        <v>1000</v>
      </c>
    </row>
    <row r="32" spans="1:8" x14ac:dyDescent="0.25">
      <c r="A32" s="3">
        <v>11.172000000000001</v>
      </c>
      <c r="B32" s="10" t="s">
        <v>79</v>
      </c>
      <c r="C32" s="2"/>
      <c r="D32" s="2">
        <v>950</v>
      </c>
    </row>
    <row r="33" spans="1:7" x14ac:dyDescent="0.25">
      <c r="A33" s="3"/>
      <c r="B33" s="10"/>
      <c r="C33" s="2"/>
      <c r="D33" s="2"/>
    </row>
    <row r="34" spans="1:7" x14ac:dyDescent="0.25">
      <c r="A34" s="3">
        <v>11.180999999999999</v>
      </c>
      <c r="B34" s="10" t="s">
        <v>80</v>
      </c>
      <c r="C34" s="2"/>
      <c r="D34" s="7">
        <v>500</v>
      </c>
    </row>
    <row r="35" spans="1:7" x14ac:dyDescent="0.25">
      <c r="A35" s="3"/>
      <c r="B35" s="10"/>
      <c r="C35" s="2"/>
      <c r="D35" s="2"/>
    </row>
    <row r="36" spans="1:7" x14ac:dyDescent="0.25">
      <c r="A36" s="3"/>
      <c r="B36" s="11" t="s">
        <v>81</v>
      </c>
      <c r="C36" s="2"/>
      <c r="D36" s="2"/>
    </row>
    <row r="37" spans="1:7" x14ac:dyDescent="0.25">
      <c r="A37" s="3">
        <v>4111.6000000000004</v>
      </c>
      <c r="B37" s="10" t="s">
        <v>82</v>
      </c>
      <c r="C37" s="2"/>
      <c r="D37" s="2"/>
    </row>
    <row r="38" spans="1:7" x14ac:dyDescent="0.25">
      <c r="A38" s="3">
        <v>4111.6099999999997</v>
      </c>
      <c r="B38" s="10" t="s">
        <v>1</v>
      </c>
      <c r="C38" s="2">
        <v>15000</v>
      </c>
      <c r="D38" s="2">
        <v>15000</v>
      </c>
    </row>
    <row r="39" spans="1:7" x14ac:dyDescent="0.25">
      <c r="A39" s="3"/>
      <c r="B39" s="10"/>
      <c r="C39" s="2"/>
      <c r="D39" s="2"/>
    </row>
    <row r="40" spans="1:7" ht="18.75" x14ac:dyDescent="0.3">
      <c r="A40" s="3"/>
      <c r="B40" s="44" t="s">
        <v>88</v>
      </c>
      <c r="C40" s="45">
        <f>SUM(C4:C39)</f>
        <v>88349</v>
      </c>
      <c r="D40" s="45">
        <f>SUM(D4:D38)</f>
        <v>88520</v>
      </c>
      <c r="E40" s="49" t="s">
        <v>99</v>
      </c>
      <c r="F40" s="49"/>
      <c r="G40" s="49"/>
    </row>
    <row r="41" spans="1:7" x14ac:dyDescent="0.25">
      <c r="A41" s="3"/>
      <c r="B41" s="10"/>
      <c r="C41" s="2"/>
      <c r="D41" s="2"/>
    </row>
    <row r="42" spans="1:7" x14ac:dyDescent="0.25">
      <c r="A42" s="3"/>
      <c r="B42" s="11"/>
      <c r="C42" s="2"/>
      <c r="D42" s="2"/>
    </row>
    <row r="43" spans="1:7" x14ac:dyDescent="0.25">
      <c r="A43" s="3"/>
      <c r="B43" s="11"/>
      <c r="C43" s="2"/>
      <c r="D43" s="2"/>
    </row>
    <row r="44" spans="1:7" x14ac:dyDescent="0.25">
      <c r="A44" s="3"/>
      <c r="B44" s="11"/>
      <c r="C44" s="2"/>
      <c r="D44" s="2"/>
    </row>
    <row r="45" spans="1:7" x14ac:dyDescent="0.25">
      <c r="A45" s="3"/>
      <c r="B45" s="10"/>
      <c r="C45" s="5"/>
      <c r="D45" s="5"/>
    </row>
    <row r="46" spans="1:7" x14ac:dyDescent="0.25">
      <c r="A46" s="3"/>
      <c r="B46" s="10"/>
      <c r="C46" s="2"/>
      <c r="D46" s="2"/>
    </row>
    <row r="47" spans="1:7" x14ac:dyDescent="0.25">
      <c r="A47" s="3"/>
      <c r="B47" s="10"/>
      <c r="C47" s="6" t="s">
        <v>13</v>
      </c>
      <c r="D47" s="6" t="s">
        <v>13</v>
      </c>
    </row>
    <row r="48" spans="1:7" x14ac:dyDescent="0.25">
      <c r="A48" s="3"/>
      <c r="B48" s="11" t="s">
        <v>37</v>
      </c>
      <c r="C48" s="2"/>
      <c r="D48" s="2"/>
    </row>
    <row r="49" spans="1:8" x14ac:dyDescent="0.25">
      <c r="A49" s="38">
        <v>12.02</v>
      </c>
      <c r="B49" s="39" t="s">
        <v>33</v>
      </c>
      <c r="C49" s="40">
        <v>58600</v>
      </c>
      <c r="D49" s="2">
        <v>56000</v>
      </c>
    </row>
    <row r="50" spans="1:8" x14ac:dyDescent="0.25">
      <c r="A50" s="38">
        <v>12.041</v>
      </c>
      <c r="B50" s="39" t="s">
        <v>23</v>
      </c>
      <c r="C50" s="40">
        <v>5000</v>
      </c>
      <c r="D50" s="2">
        <v>4284</v>
      </c>
    </row>
    <row r="51" spans="1:8" x14ac:dyDescent="0.25">
      <c r="A51" s="38">
        <v>12.042999999999999</v>
      </c>
      <c r="B51" s="39" t="s">
        <v>35</v>
      </c>
      <c r="C51" s="40">
        <v>630</v>
      </c>
      <c r="D51" s="2">
        <v>650</v>
      </c>
    </row>
    <row r="52" spans="1:8" x14ac:dyDescent="0.25">
      <c r="A52" s="38"/>
      <c r="B52" s="39" t="s">
        <v>15</v>
      </c>
      <c r="C52" s="40">
        <v>400</v>
      </c>
      <c r="D52" s="2">
        <v>400</v>
      </c>
    </row>
    <row r="53" spans="1:8" x14ac:dyDescent="0.25">
      <c r="A53" s="38"/>
      <c r="B53" s="39" t="s">
        <v>32</v>
      </c>
      <c r="C53" s="40">
        <v>0</v>
      </c>
      <c r="D53" s="2"/>
    </row>
    <row r="54" spans="1:8" x14ac:dyDescent="0.25">
      <c r="A54" s="38"/>
      <c r="B54" s="41" t="s">
        <v>39</v>
      </c>
      <c r="C54" s="42">
        <f>SUM(C49:C53)</f>
        <v>64630</v>
      </c>
      <c r="D54" s="5">
        <f>SUM(D49:D53)</f>
        <v>61334</v>
      </c>
    </row>
    <row r="55" spans="1:8" x14ac:dyDescent="0.25">
      <c r="A55" s="38"/>
      <c r="B55" s="43" t="s">
        <v>40</v>
      </c>
      <c r="C55" s="40"/>
      <c r="D55" s="2"/>
    </row>
    <row r="56" spans="1:8" x14ac:dyDescent="0.25">
      <c r="A56" s="38">
        <v>12.0611</v>
      </c>
      <c r="B56" s="39" t="s">
        <v>48</v>
      </c>
      <c r="C56" s="40">
        <v>3000</v>
      </c>
      <c r="D56" s="2">
        <v>4000</v>
      </c>
    </row>
    <row r="57" spans="1:8" x14ac:dyDescent="0.25">
      <c r="A57" s="38">
        <v>12.061999999999999</v>
      </c>
      <c r="B57" s="39" t="s">
        <v>49</v>
      </c>
      <c r="C57" s="40"/>
      <c r="D57" s="2"/>
    </row>
    <row r="58" spans="1:8" x14ac:dyDescent="0.25">
      <c r="A58" s="38">
        <v>12.071</v>
      </c>
      <c r="B58" s="39" t="s">
        <v>16</v>
      </c>
      <c r="C58" s="40">
        <v>500</v>
      </c>
      <c r="D58" s="2">
        <v>500</v>
      </c>
    </row>
    <row r="59" spans="1:8" x14ac:dyDescent="0.25">
      <c r="A59" s="38">
        <v>12.08</v>
      </c>
      <c r="B59" s="39" t="s">
        <v>22</v>
      </c>
      <c r="C59" s="40">
        <v>2000</v>
      </c>
      <c r="D59" s="4">
        <v>100</v>
      </c>
      <c r="E59" s="49" t="s">
        <v>100</v>
      </c>
      <c r="F59" s="49"/>
      <c r="G59" s="49"/>
      <c r="H59" s="49"/>
    </row>
    <row r="60" spans="1:8" x14ac:dyDescent="0.25">
      <c r="A60" s="3"/>
      <c r="B60" s="12" t="s">
        <v>42</v>
      </c>
      <c r="C60" s="5">
        <f>SUM(C56:C59)</f>
        <v>5500</v>
      </c>
      <c r="D60" s="5">
        <f>SUM(D56:D59)</f>
        <v>4600</v>
      </c>
      <c r="E60" s="49" t="s">
        <v>101</v>
      </c>
      <c r="F60" s="49"/>
      <c r="G60" s="49"/>
      <c r="H60" s="49"/>
    </row>
    <row r="61" spans="1:8" x14ac:dyDescent="0.25">
      <c r="A61" s="3"/>
      <c r="B61" s="11" t="s">
        <v>41</v>
      </c>
      <c r="C61" s="2"/>
      <c r="D61" s="2"/>
    </row>
    <row r="62" spans="1:8" x14ac:dyDescent="0.25">
      <c r="A62" s="3">
        <v>12.13</v>
      </c>
      <c r="B62" s="13" t="s">
        <v>51</v>
      </c>
      <c r="C62" s="2"/>
      <c r="D62" s="2"/>
    </row>
    <row r="63" spans="1:8" x14ac:dyDescent="0.25">
      <c r="A63" s="36">
        <v>12.16</v>
      </c>
      <c r="B63" s="37" t="s">
        <v>21</v>
      </c>
      <c r="C63" s="7">
        <v>800</v>
      </c>
      <c r="D63" s="2">
        <v>800</v>
      </c>
    </row>
    <row r="64" spans="1:8" x14ac:dyDescent="0.25">
      <c r="A64" s="36">
        <v>12.161</v>
      </c>
      <c r="B64" s="37" t="s">
        <v>26</v>
      </c>
      <c r="C64" s="7">
        <v>3600</v>
      </c>
      <c r="D64" s="2">
        <v>3600</v>
      </c>
    </row>
    <row r="65" spans="1:7" x14ac:dyDescent="0.25">
      <c r="A65" s="36">
        <v>12.162000000000001</v>
      </c>
      <c r="B65" s="37" t="s">
        <v>52</v>
      </c>
      <c r="C65" s="7"/>
      <c r="D65" s="2"/>
    </row>
    <row r="66" spans="1:7" x14ac:dyDescent="0.25">
      <c r="A66" s="36">
        <v>12.164999999999999</v>
      </c>
      <c r="B66" s="37" t="s">
        <v>53</v>
      </c>
      <c r="C66" s="7">
        <v>500</v>
      </c>
      <c r="D66" s="2">
        <v>500</v>
      </c>
    </row>
    <row r="67" spans="1:7" x14ac:dyDescent="0.25">
      <c r="A67" s="36">
        <v>12.166</v>
      </c>
      <c r="B67" s="37" t="s">
        <v>19</v>
      </c>
      <c r="C67" s="7">
        <v>2400</v>
      </c>
      <c r="D67" s="2">
        <v>3000</v>
      </c>
    </row>
    <row r="68" spans="1:7" x14ac:dyDescent="0.25">
      <c r="A68" s="36">
        <v>12.167</v>
      </c>
      <c r="B68" s="37" t="s">
        <v>34</v>
      </c>
      <c r="C68" s="7">
        <v>240</v>
      </c>
      <c r="D68" s="2">
        <v>400</v>
      </c>
    </row>
    <row r="69" spans="1:7" x14ac:dyDescent="0.25">
      <c r="A69" s="36">
        <v>12.167999999999999</v>
      </c>
      <c r="B69" s="37" t="s">
        <v>17</v>
      </c>
      <c r="C69" s="7">
        <v>3400</v>
      </c>
      <c r="D69" s="7">
        <v>3400</v>
      </c>
    </row>
    <row r="70" spans="1:7" x14ac:dyDescent="0.25">
      <c r="A70" s="36">
        <v>12.169</v>
      </c>
      <c r="B70" s="37" t="s">
        <v>28</v>
      </c>
      <c r="C70" s="7">
        <v>300</v>
      </c>
      <c r="D70" s="2">
        <v>315</v>
      </c>
    </row>
    <row r="71" spans="1:7" x14ac:dyDescent="0.25">
      <c r="A71" s="3"/>
      <c r="B71" s="10" t="s">
        <v>20</v>
      </c>
      <c r="C71" s="2">
        <v>1800</v>
      </c>
      <c r="D71" s="2">
        <v>1800</v>
      </c>
    </row>
    <row r="72" spans="1:7" x14ac:dyDescent="0.25">
      <c r="A72" s="3"/>
      <c r="B72" s="10" t="s">
        <v>31</v>
      </c>
      <c r="C72" s="2">
        <v>225</v>
      </c>
      <c r="D72" s="2">
        <v>290</v>
      </c>
    </row>
    <row r="73" spans="1:7" x14ac:dyDescent="0.25">
      <c r="A73" s="3"/>
      <c r="B73" s="12" t="s">
        <v>44</v>
      </c>
      <c r="C73" s="5">
        <f>SUM(C62:C72)</f>
        <v>13265</v>
      </c>
      <c r="D73" s="5">
        <f>SUM(D63:D72)</f>
        <v>14105</v>
      </c>
    </row>
    <row r="74" spans="1:7" x14ac:dyDescent="0.25">
      <c r="A74" s="3"/>
      <c r="B74" s="11" t="s">
        <v>43</v>
      </c>
      <c r="C74" s="2"/>
      <c r="D74" s="2"/>
    </row>
    <row r="75" spans="1:7" x14ac:dyDescent="0.25">
      <c r="A75" s="3">
        <v>12.18</v>
      </c>
      <c r="B75" s="10" t="s">
        <v>54</v>
      </c>
      <c r="C75" s="2">
        <v>1500</v>
      </c>
      <c r="D75" s="2">
        <v>900</v>
      </c>
    </row>
    <row r="76" spans="1:7" x14ac:dyDescent="0.25">
      <c r="A76" s="38">
        <v>12.191000000000001</v>
      </c>
      <c r="B76" s="39" t="s">
        <v>50</v>
      </c>
      <c r="C76" s="40"/>
      <c r="D76" s="2">
        <v>276</v>
      </c>
    </row>
    <row r="77" spans="1:7" x14ac:dyDescent="0.25">
      <c r="A77" s="38">
        <v>12.19</v>
      </c>
      <c r="B77" s="39" t="s">
        <v>30</v>
      </c>
      <c r="C77" s="40">
        <v>1500</v>
      </c>
      <c r="D77" s="2">
        <v>1200</v>
      </c>
    </row>
    <row r="78" spans="1:7" x14ac:dyDescent="0.25">
      <c r="A78" s="38">
        <v>12.21</v>
      </c>
      <c r="B78" s="39" t="s">
        <v>24</v>
      </c>
      <c r="C78" s="40">
        <v>300</v>
      </c>
      <c r="D78" s="2">
        <v>50</v>
      </c>
    </row>
    <row r="79" spans="1:7" x14ac:dyDescent="0.25">
      <c r="A79" s="38">
        <v>12.23</v>
      </c>
      <c r="B79" s="39" t="s">
        <v>18</v>
      </c>
      <c r="C79" s="40">
        <v>1000</v>
      </c>
      <c r="D79" s="4">
        <v>740</v>
      </c>
      <c r="E79" s="49" t="s">
        <v>91</v>
      </c>
      <c r="F79" s="49"/>
      <c r="G79" s="49"/>
    </row>
    <row r="80" spans="1:7" x14ac:dyDescent="0.25">
      <c r="A80" s="38">
        <v>12.231</v>
      </c>
      <c r="B80" s="39" t="s">
        <v>55</v>
      </c>
      <c r="C80" s="40">
        <v>2200</v>
      </c>
      <c r="D80" s="2">
        <v>2325</v>
      </c>
    </row>
    <row r="81" spans="1:4" x14ac:dyDescent="0.25">
      <c r="A81" s="38">
        <v>12.237</v>
      </c>
      <c r="B81" s="39" t="s">
        <v>29</v>
      </c>
      <c r="C81" s="40">
        <v>100</v>
      </c>
      <c r="D81" s="2">
        <v>100</v>
      </c>
    </row>
    <row r="82" spans="1:4" x14ac:dyDescent="0.25">
      <c r="A82" s="38">
        <v>12.238</v>
      </c>
      <c r="B82" s="39" t="s">
        <v>86</v>
      </c>
      <c r="C82" s="40"/>
      <c r="D82" s="2"/>
    </row>
    <row r="83" spans="1:4" x14ac:dyDescent="0.25">
      <c r="A83" s="38">
        <v>12.239000000000001</v>
      </c>
      <c r="B83" s="39" t="s">
        <v>14</v>
      </c>
      <c r="C83" s="40">
        <v>45</v>
      </c>
      <c r="D83" s="2">
        <v>60</v>
      </c>
    </row>
    <row r="84" spans="1:4" x14ac:dyDescent="0.25">
      <c r="A84" s="38">
        <v>12.243</v>
      </c>
      <c r="B84" s="39" t="s">
        <v>25</v>
      </c>
      <c r="C84" s="40">
        <v>0</v>
      </c>
      <c r="D84" s="2"/>
    </row>
    <row r="85" spans="1:4" x14ac:dyDescent="0.25">
      <c r="A85" s="38"/>
      <c r="B85" s="39" t="s">
        <v>27</v>
      </c>
      <c r="C85" s="40">
        <v>27</v>
      </c>
      <c r="D85" s="2">
        <v>27</v>
      </c>
    </row>
    <row r="86" spans="1:4" x14ac:dyDescent="0.25">
      <c r="A86" s="38"/>
      <c r="B86" s="41" t="s">
        <v>45</v>
      </c>
      <c r="C86" s="42">
        <f>SUM(C75:C85)</f>
        <v>6672</v>
      </c>
      <c r="D86" s="5">
        <f>SUM(D75:D85)</f>
        <v>5678</v>
      </c>
    </row>
    <row r="87" spans="1:4" x14ac:dyDescent="0.25">
      <c r="A87" s="38"/>
      <c r="B87" s="43" t="s">
        <v>46</v>
      </c>
      <c r="C87" s="40"/>
      <c r="D87" s="2"/>
    </row>
    <row r="88" spans="1:4" x14ac:dyDescent="0.25">
      <c r="A88" s="38">
        <v>12.234999999999999</v>
      </c>
      <c r="B88" s="39" t="s">
        <v>46</v>
      </c>
      <c r="C88" s="40">
        <v>2000</v>
      </c>
      <c r="D88" s="2">
        <v>2500</v>
      </c>
    </row>
    <row r="89" spans="1:4" x14ac:dyDescent="0.25">
      <c r="A89" s="38">
        <v>12.24</v>
      </c>
      <c r="B89" s="39" t="s">
        <v>7</v>
      </c>
      <c r="C89" s="40">
        <v>800</v>
      </c>
      <c r="D89" s="2">
        <v>300</v>
      </c>
    </row>
    <row r="90" spans="1:4" x14ac:dyDescent="0.25">
      <c r="A90" s="3"/>
      <c r="B90" s="12" t="s">
        <v>47</v>
      </c>
      <c r="C90" s="5">
        <f>SUM(C88:C89)</f>
        <v>2800</v>
      </c>
      <c r="D90" s="5">
        <f>SUM(D88:D89)</f>
        <v>2800</v>
      </c>
    </row>
    <row r="91" spans="1:4" ht="21" x14ac:dyDescent="0.35">
      <c r="A91" s="46"/>
      <c r="B91" s="47" t="s">
        <v>89</v>
      </c>
      <c r="C91" s="48">
        <f>SUM(C90,C86,C73,C60,C54)</f>
        <v>92867</v>
      </c>
      <c r="D91" s="48">
        <f>SUM(D89,D88,D75:D85,D63:D72,D56:D59,D49:D53)</f>
        <v>88517</v>
      </c>
    </row>
  </sheetData>
  <sortState ref="A35:D65">
    <sortCondition ref="A35:A6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B1" workbookViewId="0">
      <pane xSplit="1" topLeftCell="C1" activePane="topRight" state="frozen"/>
      <selection activeCell="B1" sqref="B1"/>
      <selection pane="topRight" activeCell="H18" sqref="H18"/>
    </sheetView>
  </sheetViews>
  <sheetFormatPr defaultRowHeight="15" x14ac:dyDescent="0.25"/>
  <cols>
    <col min="1" max="1" width="3" style="33" hidden="1" customWidth="1"/>
    <col min="2" max="2" width="21.5703125" style="33" customWidth="1"/>
    <col min="3" max="3" width="23.42578125" style="33" customWidth="1"/>
    <col min="4" max="4" width="14" style="34" customWidth="1"/>
    <col min="5" max="5" width="11.5703125" style="17" customWidth="1"/>
    <col min="6" max="6" width="7.140625" style="17" customWidth="1"/>
    <col min="7" max="7" width="16.28515625" style="17" customWidth="1"/>
    <col min="8" max="8" width="14.7109375" style="17" customWidth="1"/>
    <col min="9" max="16384" width="9.140625" style="17"/>
  </cols>
  <sheetData>
    <row r="1" spans="1:8" ht="30" x14ac:dyDescent="0.25">
      <c r="A1" s="14"/>
      <c r="B1" s="15" t="s">
        <v>57</v>
      </c>
      <c r="C1" s="15" t="s">
        <v>58</v>
      </c>
      <c r="D1" s="15" t="s">
        <v>59</v>
      </c>
      <c r="E1" s="15" t="s">
        <v>60</v>
      </c>
      <c r="F1" s="15" t="s">
        <v>61</v>
      </c>
      <c r="G1" s="15" t="s">
        <v>62</v>
      </c>
      <c r="H1" s="16" t="s">
        <v>38</v>
      </c>
    </row>
    <row r="2" spans="1:8" x14ac:dyDescent="0.25">
      <c r="A2" s="14"/>
      <c r="B2" s="18" t="s">
        <v>65</v>
      </c>
      <c r="C2" s="19" t="s">
        <v>63</v>
      </c>
      <c r="D2" s="20">
        <v>23300</v>
      </c>
      <c r="E2" s="20">
        <f>SUM(D2/37.5/52)</f>
        <v>11.948717948717949</v>
      </c>
      <c r="F2" s="21">
        <v>37.5</v>
      </c>
      <c r="G2" s="20">
        <f>SUM(E2*F2*52)</f>
        <v>23300</v>
      </c>
      <c r="H2" s="22">
        <f>G2*7.65%</f>
        <v>1782.45</v>
      </c>
    </row>
    <row r="3" spans="1:8" s="26" customFormat="1" x14ac:dyDescent="0.25">
      <c r="A3" s="24"/>
      <c r="B3" s="18" t="s">
        <v>66</v>
      </c>
      <c r="C3" s="25" t="s">
        <v>67</v>
      </c>
      <c r="D3" s="20"/>
      <c r="E3" s="20">
        <v>13</v>
      </c>
      <c r="F3" s="23">
        <v>18</v>
      </c>
      <c r="G3" s="20">
        <f>SUM(E3*F3*52)</f>
        <v>12168</v>
      </c>
      <c r="H3" s="22">
        <f>G3*7.65%</f>
        <v>930.85199999999998</v>
      </c>
    </row>
    <row r="4" spans="1:8" x14ac:dyDescent="0.25">
      <c r="A4" s="24"/>
      <c r="B4" s="18" t="s">
        <v>68</v>
      </c>
      <c r="C4" s="25" t="s">
        <v>64</v>
      </c>
      <c r="D4" s="20"/>
      <c r="E4" s="20">
        <v>12.5</v>
      </c>
      <c r="F4" s="23">
        <v>15</v>
      </c>
      <c r="G4" s="20">
        <f>SUM(E4*F4*52)</f>
        <v>9750</v>
      </c>
      <c r="H4" s="22">
        <f>G4*7.65%</f>
        <v>745.875</v>
      </c>
    </row>
    <row r="5" spans="1:8" x14ac:dyDescent="0.25">
      <c r="A5" s="24"/>
      <c r="B5" s="27" t="s">
        <v>69</v>
      </c>
      <c r="C5" s="28" t="s">
        <v>64</v>
      </c>
      <c r="D5" s="29"/>
      <c r="E5" s="29">
        <v>12.5</v>
      </c>
      <c r="F5" s="30">
        <v>15</v>
      </c>
      <c r="G5" s="29">
        <f>SUM(E5*F5*52)</f>
        <v>9750</v>
      </c>
      <c r="H5" s="22">
        <f>G5*7.65%</f>
        <v>745.875</v>
      </c>
    </row>
    <row r="6" spans="1:8" x14ac:dyDescent="0.25">
      <c r="A6" s="24"/>
      <c r="B6" s="18"/>
      <c r="C6" s="18"/>
      <c r="D6" s="31">
        <f>SUM(D2:D5)</f>
        <v>23300</v>
      </c>
      <c r="E6" s="18"/>
      <c r="F6" s="18"/>
      <c r="G6" s="31">
        <f>SUM(G2:G5)</f>
        <v>54968</v>
      </c>
      <c r="H6" s="32">
        <f>SUM(H2:H5)</f>
        <v>4205.0519999999997</v>
      </c>
    </row>
    <row r="10" spans="1:8" x14ac:dyDescent="0.25">
      <c r="G10" s="35">
        <v>56000</v>
      </c>
      <c r="H10" s="35">
        <f>G10*7.65%</f>
        <v>4284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Staff % SS Calc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Dekoff</dc:creator>
  <cp:lastModifiedBy>Director</cp:lastModifiedBy>
  <cp:lastPrinted>2021-01-21T16:57:43Z</cp:lastPrinted>
  <dcterms:created xsi:type="dcterms:W3CDTF">2020-12-16T15:57:42Z</dcterms:created>
  <dcterms:modified xsi:type="dcterms:W3CDTF">2021-01-22T19:07:31Z</dcterms:modified>
</cp:coreProperties>
</file>